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mpton PC\Documents\Brimpton Parish Council\Finances\202324\"/>
    </mc:Choice>
  </mc:AlternateContent>
  <xr:revisionPtr revIDLastSave="0" documentId="13_ncr:1_{525A748F-C4D9-4F0E-A170-1AB150508C2D}" xr6:coauthVersionLast="47" xr6:coauthVersionMax="47" xr10:uidLastSave="{00000000-0000-0000-0000-000000000000}"/>
  <bookViews>
    <workbookView xWindow="-120" yWindow="-120" windowWidth="20730" windowHeight="11160" xr2:uid="{B7BF12D7-EFB3-4AA6-9A20-92B1DDA0A9C9}"/>
  </bookViews>
  <sheets>
    <sheet name="Budget 2023_24" sheetId="1" r:id="rId1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1" i="1"/>
  <c r="D31" i="1"/>
  <c r="D22" i="1"/>
  <c r="B22" i="1"/>
  <c r="C22" i="1"/>
  <c r="B31" i="1"/>
  <c r="D47" i="1"/>
  <c r="D37" i="1"/>
  <c r="D54" i="1"/>
  <c r="D11" i="1" s="1"/>
  <c r="D16" i="1" s="1"/>
  <c r="D33" i="1" l="1"/>
  <c r="D38" i="1" s="1"/>
  <c r="D48" i="1" s="1"/>
  <c r="C37" i="1" l="1"/>
  <c r="B37" i="1"/>
  <c r="B47" i="1" l="1"/>
  <c r="C47" i="1"/>
  <c r="C59" i="1" l="1"/>
  <c r="B68" i="1"/>
  <c r="C54" i="1" l="1"/>
  <c r="B54" i="1"/>
  <c r="B11" i="1" s="1"/>
  <c r="B16" i="1" l="1"/>
  <c r="B33" i="1" s="1"/>
  <c r="B38" i="1" s="1"/>
  <c r="B48" i="1" s="1"/>
  <c r="C16" i="1"/>
  <c r="C33" i="1" l="1"/>
  <c r="C38" i="1" l="1"/>
  <c r="C48" i="1" s="1"/>
  <c r="C58" i="1" l="1"/>
  <c r="C60" i="1" s="1"/>
  <c r="B69" i="1" l="1"/>
</calcChain>
</file>

<file path=xl/sharedStrings.xml><?xml version="1.0" encoding="utf-8"?>
<sst xmlns="http://schemas.openxmlformats.org/spreadsheetml/2006/main" count="87" uniqueCount="79">
  <si>
    <t>All figures exclusive of VAT which can be reclaimed</t>
  </si>
  <si>
    <t>Category and Heading</t>
  </si>
  <si>
    <t>1. Essential Expenditure</t>
  </si>
  <si>
    <t>1.1. PC Insurance</t>
  </si>
  <si>
    <t>1.2. External Audit</t>
  </si>
  <si>
    <t>1.3. Internal Audit</t>
  </si>
  <si>
    <t>1.4. Administration</t>
  </si>
  <si>
    <t>1.5. Website Hosting</t>
  </si>
  <si>
    <t>1.6 Election expense</t>
  </si>
  <si>
    <t>1.7 ICO reg</t>
  </si>
  <si>
    <t>Sub-total for Essential Expenditure</t>
  </si>
  <si>
    <t>2. Obliged Expenditure</t>
  </si>
  <si>
    <t>2.1. War Memorial/map</t>
  </si>
  <si>
    <t>2.2. Training</t>
  </si>
  <si>
    <t>Sub-total for Obliged Expenditure</t>
  </si>
  <si>
    <t xml:space="preserve">3. Optional Expenditure </t>
  </si>
  <si>
    <t>CIL payment</t>
  </si>
  <si>
    <t>Sub-total for Optional Expenditure</t>
  </si>
  <si>
    <t xml:space="preserve">Total of Expenditure in Sections 1-3 </t>
  </si>
  <si>
    <t xml:space="preserve"> Income 2020/2021</t>
  </si>
  <si>
    <t>WBC Precept</t>
  </si>
  <si>
    <t>VAT refund</t>
  </si>
  <si>
    <t>Bank Interest</t>
  </si>
  <si>
    <t>Total</t>
  </si>
  <si>
    <t xml:space="preserve"> </t>
  </si>
  <si>
    <t>1.4 Administration costs</t>
  </si>
  <si>
    <t>Salary</t>
  </si>
  <si>
    <t>Office expense</t>
  </si>
  <si>
    <t>office allowance</t>
  </si>
  <si>
    <t>expected additional spend by year end</t>
  </si>
  <si>
    <t>Breakdown of Reserves</t>
  </si>
  <si>
    <t>Capital Reserves</t>
  </si>
  <si>
    <t>a) Highway improvements</t>
  </si>
  <si>
    <t>Operating  Reserve</t>
  </si>
  <si>
    <t>Total allocated Reserves</t>
  </si>
  <si>
    <t>Unallocated reserves</t>
  </si>
  <si>
    <t xml:space="preserve">c) CIL </t>
  </si>
  <si>
    <t>4.1 Capital spend</t>
  </si>
  <si>
    <t>4.2 CIL spend</t>
  </si>
  <si>
    <t>Total operating + capital</t>
  </si>
  <si>
    <t>Total Capital spend</t>
  </si>
  <si>
    <t>4. Capital Expenditure</t>
  </si>
  <si>
    <t>Donations/gazebo hire</t>
  </si>
  <si>
    <t>BUDGET 2023/2024</t>
  </si>
  <si>
    <t>Budget 2023/2024</t>
  </si>
  <si>
    <t>Budgeted income 23/24</t>
  </si>
  <si>
    <t>On LTA for 5 years so only increase if IPTax increases</t>
  </si>
  <si>
    <t>see comments below</t>
  </si>
  <si>
    <t>1.8 Defib</t>
  </si>
  <si>
    <t>APA expense</t>
  </si>
  <si>
    <t>3.8 APA expense</t>
  </si>
  <si>
    <t>3.9 Gazebo deposit return</t>
  </si>
  <si>
    <t>Budget 2023/24</t>
  </si>
  <si>
    <t>Expenditure/Income for 22/23 likely to be below £25k so no reqmt for external audit</t>
  </si>
  <si>
    <t>Underspend/overspend</t>
  </si>
  <si>
    <t>expected additional income by year end</t>
  </si>
  <si>
    <t>2.3 Village Hall Rent</t>
  </si>
  <si>
    <t>3.1. BALC Membership</t>
  </si>
  <si>
    <t>3.2. Grit Bins</t>
  </si>
  <si>
    <t xml:space="preserve">3.3. Community Grants </t>
  </si>
  <si>
    <t>b) Parking improvments in village</t>
  </si>
  <si>
    <t>Expected expenditure 23/24</t>
  </si>
  <si>
    <t>expected 2023/2024</t>
  </si>
  <si>
    <t>Coronation events income</t>
  </si>
  <si>
    <t>Brimpton story donation</t>
  </si>
  <si>
    <t>interest rates have increased</t>
  </si>
  <si>
    <t>Expected income 23/24</t>
  </si>
  <si>
    <t>hall rental increased to £200 p.a from 1st April</t>
  </si>
  <si>
    <t>3.4 Coronation 2023</t>
  </si>
  <si>
    <t>2 noticeboards and memorial stone from CIL</t>
  </si>
  <si>
    <t>Purchased battery for school defib which was not budgeted for and pads are more expensive</t>
  </si>
  <si>
    <t>TO BE SPENT BY MAY 2026. Spent on noticeboards and 50% of queens memorial</t>
  </si>
  <si>
    <t>Expected surplus by end 23/24</t>
  </si>
  <si>
    <t>Actual Expenditure to 30th September 2023</t>
  </si>
  <si>
    <t>Actual Income to 30th September 2023</t>
  </si>
  <si>
    <t>current 30th September 23</t>
  </si>
  <si>
    <t>Current funds in bank as per cashbook 30/9/2023</t>
  </si>
  <si>
    <t>Grants so far to church for grass cutting and Primary school for storage, Brimpton baptist church</t>
  </si>
  <si>
    <t xml:space="preserve"> Budget for increase of  5% in 23/24 but it looks as though it will be £1925 increase so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</si>
</sst>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71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3" fillId="0" borderId="5" xfId="0" applyFont="1" applyBorder="1"/>
    <xf numFmtId="0" fontId="0" fillId="0" borderId="5" xfId="0" applyBorder="1"/>
    <xf numFmtId="1" fontId="0" fillId="0" borderId="5" xfId="0" applyNumberFormat="1" applyBorder="1"/>
    <xf numFmtId="0" fontId="2" fillId="0" borderId="0" xfId="0" applyFont="1"/>
    <xf numFmtId="0" fontId="11" fillId="2" borderId="5" xfId="0" applyFont="1" applyFill="1" applyBorder="1"/>
    <xf numFmtId="0" fontId="10" fillId="0" borderId="5" xfId="0" applyFont="1" applyBorder="1"/>
    <xf numFmtId="0" fontId="12" fillId="0" borderId="0" xfId="0" applyFont="1"/>
    <xf numFmtId="0" fontId="13" fillId="0" borderId="5" xfId="0" applyFont="1" applyBorder="1"/>
    <xf numFmtId="6" fontId="0" fillId="0" borderId="5" xfId="0" applyNumberFormat="1" applyBorder="1"/>
    <xf numFmtId="0" fontId="14" fillId="0" borderId="0" xfId="0" applyFont="1" applyAlignment="1">
      <alignment horizontal="center" wrapText="1"/>
    </xf>
    <xf numFmtId="0" fontId="9" fillId="0" borderId="0" xfId="0" applyFont="1"/>
    <xf numFmtId="164" fontId="0" fillId="0" borderId="5" xfId="1" applyNumberFormat="1" applyFont="1" applyBorder="1"/>
    <xf numFmtId="164" fontId="0" fillId="2" borderId="5" xfId="0" applyNumberFormat="1" applyFill="1" applyBorder="1"/>
    <xf numFmtId="6" fontId="0" fillId="0" borderId="0" xfId="0" applyNumberFormat="1"/>
    <xf numFmtId="8" fontId="0" fillId="0" borderId="0" xfId="0" applyNumberFormat="1"/>
    <xf numFmtId="0" fontId="11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64" fontId="0" fillId="0" borderId="0" xfId="0" applyNumberFormat="1"/>
    <xf numFmtId="0" fontId="9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3" borderId="0" xfId="0" applyFont="1" applyFill="1"/>
    <xf numFmtId="2" fontId="10" fillId="0" borderId="5" xfId="0" applyNumberFormat="1" applyFont="1" applyBorder="1"/>
    <xf numFmtId="0" fontId="0" fillId="0" borderId="8" xfId="0" applyBorder="1"/>
    <xf numFmtId="3" fontId="8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0" fillId="3" borderId="0" xfId="0" applyFill="1"/>
    <xf numFmtId="44" fontId="0" fillId="0" borderId="0" xfId="0" applyNumberFormat="1"/>
    <xf numFmtId="4" fontId="0" fillId="0" borderId="0" xfId="0" applyNumberFormat="1"/>
    <xf numFmtId="2" fontId="0" fillId="0" borderId="0" xfId="0" applyNumberForma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2" borderId="0" xfId="0" applyFont="1" applyFill="1"/>
    <xf numFmtId="2" fontId="10" fillId="0" borderId="0" xfId="0" applyNumberFormat="1" applyFont="1"/>
    <xf numFmtId="0" fontId="10" fillId="0" borderId="0" xfId="0" applyFont="1"/>
    <xf numFmtId="9" fontId="6" fillId="0" borderId="0" xfId="2" applyFont="1" applyBorder="1" applyAlignment="1">
      <alignment horizontal="center" vertical="center" wrapText="1"/>
    </xf>
    <xf numFmtId="9" fontId="15" fillId="0" borderId="0" xfId="2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8" fillId="0" borderId="5" xfId="0" applyFont="1" applyBorder="1" applyAlignment="1">
      <alignment vertical="center" wrapText="1"/>
    </xf>
    <xf numFmtId="1" fontId="0" fillId="0" borderId="0" xfId="0" applyNumberFormat="1"/>
    <xf numFmtId="4" fontId="8" fillId="0" borderId="5" xfId="0" applyNumberFormat="1" applyFont="1" applyBorder="1" applyAlignment="1">
      <alignment horizontal="center" vertical="center" wrapText="1"/>
    </xf>
    <xf numFmtId="2" fontId="16" fillId="0" borderId="9" xfId="3" applyNumberForma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5" fontId="0" fillId="3" borderId="6" xfId="0" applyNumberFormat="1" applyFill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ADFDD8C3-D648-4D5A-819E-0F8980366F2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8F5D-0760-44C3-BEA5-C5DD385064C0}">
  <sheetPr>
    <pageSetUpPr fitToPage="1"/>
  </sheetPr>
  <dimension ref="A2:J85"/>
  <sheetViews>
    <sheetView tabSelected="1" workbookViewId="0">
      <selection activeCell="C11" sqref="C11"/>
    </sheetView>
  </sheetViews>
  <sheetFormatPr defaultRowHeight="15" x14ac:dyDescent="0.25"/>
  <cols>
    <col min="1" max="1" width="30.85546875" customWidth="1"/>
    <col min="2" max="2" width="23.140625" customWidth="1"/>
    <col min="3" max="3" width="21.7109375" customWidth="1"/>
    <col min="4" max="4" width="17.5703125" customWidth="1"/>
    <col min="5" max="5" width="42.42578125" customWidth="1"/>
    <col min="6" max="6" width="53.5703125" customWidth="1"/>
    <col min="7" max="7" width="40.28515625" customWidth="1"/>
  </cols>
  <sheetData>
    <row r="2" spans="1:6" x14ac:dyDescent="0.25">
      <c r="A2" t="s">
        <v>43</v>
      </c>
    </row>
    <row r="3" spans="1:6" ht="15.75" thickBot="1" x14ac:dyDescent="0.3">
      <c r="A3" t="s">
        <v>0</v>
      </c>
    </row>
    <row r="4" spans="1:6" ht="30" x14ac:dyDescent="0.25">
      <c r="A4" s="67" t="s">
        <v>1</v>
      </c>
      <c r="B4" s="69" t="s">
        <v>73</v>
      </c>
      <c r="C4" s="69" t="s">
        <v>61</v>
      </c>
      <c r="D4" s="52" t="s">
        <v>44</v>
      </c>
      <c r="E4" s="45"/>
    </row>
    <row r="5" spans="1:6" ht="15.75" thickBot="1" x14ac:dyDescent="0.3">
      <c r="A5" s="68"/>
      <c r="B5" s="70"/>
      <c r="C5" s="70"/>
      <c r="D5" s="52"/>
      <c r="E5" s="45"/>
    </row>
    <row r="6" spans="1:6" ht="15.75" thickBot="1" x14ac:dyDescent="0.3">
      <c r="A6" s="1"/>
      <c r="B6" s="2"/>
      <c r="C6" s="2"/>
      <c r="D6" s="15"/>
    </row>
    <row r="7" spans="1:6" ht="42.75" customHeight="1" thickBot="1" x14ac:dyDescent="0.3">
      <c r="A7" s="3" t="s">
        <v>2</v>
      </c>
      <c r="B7" s="2"/>
      <c r="C7" s="2"/>
      <c r="D7" s="53"/>
      <c r="E7" s="46"/>
    </row>
    <row r="8" spans="1:6" ht="30" customHeight="1" thickBot="1" x14ac:dyDescent="0.3">
      <c r="A8" s="4" t="s">
        <v>3</v>
      </c>
      <c r="B8" s="63">
        <v>347.35</v>
      </c>
      <c r="C8" s="54">
        <v>347.35</v>
      </c>
      <c r="D8" s="53">
        <v>350</v>
      </c>
      <c r="E8" s="51" t="s">
        <v>46</v>
      </c>
      <c r="F8" s="24" t="s">
        <v>24</v>
      </c>
    </row>
    <row r="9" spans="1:6" ht="26.25" customHeight="1" thickBot="1" x14ac:dyDescent="0.3">
      <c r="A9" s="4" t="s">
        <v>4</v>
      </c>
      <c r="B9" s="63">
        <v>0</v>
      </c>
      <c r="C9" s="53">
        <v>0</v>
      </c>
      <c r="D9" s="53">
        <v>0</v>
      </c>
      <c r="E9" s="51" t="s">
        <v>53</v>
      </c>
    </row>
    <row r="10" spans="1:6" ht="15.75" thickBot="1" x14ac:dyDescent="0.3">
      <c r="A10" s="4" t="s">
        <v>5</v>
      </c>
      <c r="B10" s="63">
        <v>150</v>
      </c>
      <c r="C10" s="53">
        <v>150</v>
      </c>
      <c r="D10" s="53">
        <v>160</v>
      </c>
      <c r="E10" s="50" t="s">
        <v>24</v>
      </c>
    </row>
    <row r="11" spans="1:6" ht="15.75" thickBot="1" x14ac:dyDescent="0.3">
      <c r="A11" s="4" t="s">
        <v>6</v>
      </c>
      <c r="B11" s="63">
        <f>$B$54</f>
        <v>1687.99</v>
      </c>
      <c r="C11" s="54">
        <f>$C$54</f>
        <v>3988.77</v>
      </c>
      <c r="D11" s="54">
        <f>$D$54</f>
        <v>3915.4</v>
      </c>
      <c r="E11" s="51" t="s">
        <v>47</v>
      </c>
    </row>
    <row r="12" spans="1:6" ht="15.75" thickBot="1" x14ac:dyDescent="0.3">
      <c r="A12" s="4" t="s">
        <v>7</v>
      </c>
      <c r="B12" s="63">
        <v>154</v>
      </c>
      <c r="C12" s="53">
        <v>200</v>
      </c>
      <c r="D12" s="53">
        <v>200</v>
      </c>
      <c r="E12" s="50"/>
    </row>
    <row r="13" spans="1:6" ht="37.5" customHeight="1" thickBot="1" x14ac:dyDescent="0.3">
      <c r="A13" s="4" t="s">
        <v>8</v>
      </c>
      <c r="B13" s="63">
        <v>0</v>
      </c>
      <c r="C13" s="53">
        <v>115</v>
      </c>
      <c r="D13" s="53">
        <v>115</v>
      </c>
      <c r="E13" s="51"/>
    </row>
    <row r="14" spans="1:6" ht="21.75" customHeight="1" thickBot="1" x14ac:dyDescent="0.3">
      <c r="A14" s="4" t="s">
        <v>9</v>
      </c>
      <c r="B14" s="63">
        <v>35</v>
      </c>
      <c r="C14" s="53">
        <v>35</v>
      </c>
      <c r="D14" s="53">
        <v>35</v>
      </c>
      <c r="E14" s="50" t="s">
        <v>24</v>
      </c>
    </row>
    <row r="15" spans="1:6" ht="26.25" customHeight="1" thickBot="1" x14ac:dyDescent="0.3">
      <c r="A15" s="4" t="s">
        <v>48</v>
      </c>
      <c r="B15" s="6">
        <v>281.45</v>
      </c>
      <c r="C15" s="53">
        <v>281.45</v>
      </c>
      <c r="D15" s="53">
        <v>60</v>
      </c>
      <c r="E15" s="51" t="s">
        <v>70</v>
      </c>
    </row>
    <row r="16" spans="1:6" ht="30.75" thickBot="1" x14ac:dyDescent="0.3">
      <c r="A16" s="8" t="s">
        <v>10</v>
      </c>
      <c r="B16" s="9">
        <f>SUM(B8:B15)</f>
        <v>2655.79</v>
      </c>
      <c r="C16" s="9">
        <f>SUM(C8:C15)</f>
        <v>5117.57</v>
      </c>
      <c r="D16" s="55">
        <f>SUM(D8:D15)</f>
        <v>4835.3999999999996</v>
      </c>
      <c r="E16" s="51"/>
    </row>
    <row r="17" spans="1:6" ht="15.75" thickBot="1" x14ac:dyDescent="0.3">
      <c r="A17" s="4"/>
      <c r="B17" s="6"/>
      <c r="C17" s="6"/>
      <c r="D17" s="15"/>
      <c r="E17" s="51"/>
    </row>
    <row r="18" spans="1:6" ht="15.75" thickBot="1" x14ac:dyDescent="0.3">
      <c r="A18" s="3" t="s">
        <v>11</v>
      </c>
      <c r="B18" s="6"/>
      <c r="C18" s="6"/>
      <c r="D18" s="53"/>
      <c r="E18" s="51"/>
    </row>
    <row r="19" spans="1:6" ht="15.75" thickBot="1" x14ac:dyDescent="0.3">
      <c r="A19" s="4" t="s">
        <v>12</v>
      </c>
      <c r="B19" s="63">
        <v>0</v>
      </c>
      <c r="C19" s="53">
        <v>0</v>
      </c>
      <c r="D19" s="53">
        <v>0</v>
      </c>
      <c r="E19" s="51"/>
    </row>
    <row r="20" spans="1:6" ht="15.75" thickBot="1" x14ac:dyDescent="0.3">
      <c r="A20" s="4" t="s">
        <v>13</v>
      </c>
      <c r="B20" s="63">
        <v>0</v>
      </c>
      <c r="C20" s="53">
        <v>200</v>
      </c>
      <c r="D20" s="53">
        <v>200</v>
      </c>
      <c r="E20" s="51"/>
    </row>
    <row r="21" spans="1:6" ht="15.75" thickBot="1" x14ac:dyDescent="0.3">
      <c r="A21" s="4" t="s">
        <v>56</v>
      </c>
      <c r="B21" s="63">
        <v>87.5</v>
      </c>
      <c r="C21" s="53">
        <v>187.5</v>
      </c>
      <c r="D21" s="53">
        <v>150</v>
      </c>
      <c r="E21" s="51" t="s">
        <v>67</v>
      </c>
    </row>
    <row r="22" spans="1:6" ht="30.75" thickBot="1" x14ac:dyDescent="0.3">
      <c r="A22" s="8" t="s">
        <v>14</v>
      </c>
      <c r="B22" s="65">
        <f>SUM(B19:B21)</f>
        <v>87.5</v>
      </c>
      <c r="C22" s="10">
        <f>SUM(C19:C21)</f>
        <v>387.5</v>
      </c>
      <c r="D22" s="56">
        <f>SUM(D19:D21)</f>
        <v>350</v>
      </c>
      <c r="F22" t="s">
        <v>24</v>
      </c>
    </row>
    <row r="23" spans="1:6" ht="15.75" thickBot="1" x14ac:dyDescent="0.3">
      <c r="A23" s="8"/>
      <c r="B23" s="6"/>
      <c r="C23" s="6"/>
      <c r="D23" s="53"/>
      <c r="E23" s="51"/>
    </row>
    <row r="24" spans="1:6" ht="15.75" thickBot="1" x14ac:dyDescent="0.3">
      <c r="A24" s="3" t="s">
        <v>15</v>
      </c>
      <c r="B24" s="6"/>
      <c r="C24" s="6"/>
      <c r="D24" s="53"/>
      <c r="E24" s="51"/>
    </row>
    <row r="25" spans="1:6" ht="15.75" thickBot="1" x14ac:dyDescent="0.3">
      <c r="A25" s="4" t="s">
        <v>57</v>
      </c>
      <c r="B25" s="63">
        <v>137.22</v>
      </c>
      <c r="C25" s="5">
        <v>137.22</v>
      </c>
      <c r="D25" s="53">
        <v>150</v>
      </c>
      <c r="E25" s="51"/>
    </row>
    <row r="26" spans="1:6" ht="15.75" thickBot="1" x14ac:dyDescent="0.3">
      <c r="A26" s="4" t="s">
        <v>58</v>
      </c>
      <c r="B26" s="63">
        <v>0</v>
      </c>
      <c r="C26" s="6">
        <v>0</v>
      </c>
      <c r="D26" s="53">
        <v>0</v>
      </c>
      <c r="E26" s="51"/>
    </row>
    <row r="27" spans="1:6" ht="39" thickBot="1" x14ac:dyDescent="0.3">
      <c r="A27" s="4" t="s">
        <v>59</v>
      </c>
      <c r="B27" s="63">
        <v>3750</v>
      </c>
      <c r="C27" s="6">
        <v>3750</v>
      </c>
      <c r="D27" s="53">
        <v>3500</v>
      </c>
      <c r="E27" s="51" t="s">
        <v>77</v>
      </c>
    </row>
    <row r="28" spans="1:6" ht="15.75" thickBot="1" x14ac:dyDescent="0.3">
      <c r="A28" s="4" t="s">
        <v>68</v>
      </c>
      <c r="B28" s="63">
        <v>413.71</v>
      </c>
      <c r="C28" s="7">
        <v>413.71</v>
      </c>
      <c r="D28" s="53">
        <v>1000</v>
      </c>
      <c r="E28" s="51"/>
      <c r="F28" s="17" t="s">
        <v>24</v>
      </c>
    </row>
    <row r="29" spans="1:6" ht="15.75" thickBot="1" x14ac:dyDescent="0.3">
      <c r="A29" s="4" t="s">
        <v>50</v>
      </c>
      <c r="B29" s="63">
        <v>13.6</v>
      </c>
      <c r="C29" s="7">
        <v>13.6</v>
      </c>
      <c r="D29" s="53">
        <v>100</v>
      </c>
      <c r="E29" s="51" t="s">
        <v>49</v>
      </c>
    </row>
    <row r="30" spans="1:6" ht="15.75" thickBot="1" x14ac:dyDescent="0.3">
      <c r="A30" s="4" t="s">
        <v>51</v>
      </c>
      <c r="B30" s="63">
        <v>0</v>
      </c>
      <c r="C30" s="6">
        <v>0</v>
      </c>
      <c r="D30" s="53">
        <v>0</v>
      </c>
      <c r="E30" s="51"/>
    </row>
    <row r="31" spans="1:6" ht="30.75" thickBot="1" x14ac:dyDescent="0.3">
      <c r="A31" s="8" t="s">
        <v>17</v>
      </c>
      <c r="B31" s="64">
        <f>SUM(B25:B30)</f>
        <v>4314.53</v>
      </c>
      <c r="C31" s="9">
        <f>SUM(C25:C30)</f>
        <v>4314.53</v>
      </c>
      <c r="D31" s="55">
        <f>SUM(D25:D30)</f>
        <v>4750</v>
      </c>
      <c r="E31" s="51"/>
    </row>
    <row r="32" spans="1:6" ht="15.75" thickBot="1" x14ac:dyDescent="0.3">
      <c r="A32" s="8"/>
      <c r="B32" s="6"/>
      <c r="C32" s="6"/>
      <c r="D32" s="53"/>
      <c r="E32" s="51"/>
    </row>
    <row r="33" spans="1:6" ht="30.75" thickBot="1" x14ac:dyDescent="0.3">
      <c r="A33" s="8" t="s">
        <v>18</v>
      </c>
      <c r="B33" s="30">
        <f>SUM(B31+B22+B16)</f>
        <v>7057.82</v>
      </c>
      <c r="C33" s="11">
        <f>SUM(C31+C22+C16)</f>
        <v>9819.5999999999985</v>
      </c>
      <c r="D33" s="57">
        <f>SUM(D31+D22+D16)</f>
        <v>9935.4</v>
      </c>
      <c r="E33" s="51"/>
    </row>
    <row r="34" spans="1:6" ht="15.75" thickBot="1" x14ac:dyDescent="0.3">
      <c r="A34" s="3" t="s">
        <v>41</v>
      </c>
      <c r="B34" s="40"/>
      <c r="C34" s="38"/>
      <c r="D34" s="57"/>
      <c r="E34" s="51"/>
    </row>
    <row r="35" spans="1:6" ht="15.75" thickBot="1" x14ac:dyDescent="0.3">
      <c r="A35" s="4" t="s">
        <v>37</v>
      </c>
      <c r="B35" s="6">
        <v>0</v>
      </c>
      <c r="C35" s="6">
        <v>0</v>
      </c>
      <c r="D35" s="53">
        <v>0</v>
      </c>
      <c r="E35" s="51"/>
      <c r="F35" s="33"/>
    </row>
    <row r="36" spans="1:6" ht="15.75" thickBot="1" x14ac:dyDescent="0.3">
      <c r="A36" s="4" t="s">
        <v>38</v>
      </c>
      <c r="B36" s="7">
        <v>2564.3000000000002</v>
      </c>
      <c r="C36" s="7">
        <v>2784.3</v>
      </c>
      <c r="D36" s="53">
        <v>0</v>
      </c>
      <c r="E36" s="51" t="s">
        <v>69</v>
      </c>
      <c r="F36" s="33"/>
    </row>
    <row r="37" spans="1:6" ht="15.75" thickBot="1" x14ac:dyDescent="0.3">
      <c r="A37" s="39" t="s">
        <v>40</v>
      </c>
      <c r="B37" s="7">
        <f>SUM(B35:B36)</f>
        <v>2564.3000000000002</v>
      </c>
      <c r="C37" s="7">
        <f>SUM(C35:C36)</f>
        <v>2784.3</v>
      </c>
      <c r="D37" s="53">
        <f>SUM(D35:D36)</f>
        <v>0</v>
      </c>
      <c r="E37" s="51" t="s">
        <v>24</v>
      </c>
    </row>
    <row r="38" spans="1:6" ht="15.75" thickBot="1" x14ac:dyDescent="0.3">
      <c r="A38" s="12" t="s">
        <v>39</v>
      </c>
      <c r="B38" s="40">
        <f>SUM(B33 + B37)</f>
        <v>9622.119999999999</v>
      </c>
      <c r="C38" s="38">
        <f>SUM(C33 + C37)</f>
        <v>12603.899999999998</v>
      </c>
      <c r="D38" s="57">
        <f>SUM(D33 + D37)</f>
        <v>9935.4</v>
      </c>
      <c r="E38" s="51" t="s">
        <v>24</v>
      </c>
    </row>
    <row r="39" spans="1:6" x14ac:dyDescent="0.25">
      <c r="A39" s="12"/>
      <c r="B39" s="13"/>
      <c r="C39" s="13"/>
    </row>
    <row r="40" spans="1:6" ht="30" x14ac:dyDescent="0.25">
      <c r="A40" s="14" t="s">
        <v>19</v>
      </c>
      <c r="B40" s="31" t="s">
        <v>74</v>
      </c>
      <c r="C40" s="31" t="s">
        <v>66</v>
      </c>
      <c r="D40" s="31" t="s">
        <v>45</v>
      </c>
      <c r="E40" s="34"/>
    </row>
    <row r="41" spans="1:6" x14ac:dyDescent="0.25">
      <c r="A41" s="15" t="s">
        <v>20</v>
      </c>
      <c r="B41" s="15">
        <v>0</v>
      </c>
      <c r="C41" s="15">
        <v>0</v>
      </c>
      <c r="D41" s="15">
        <v>0</v>
      </c>
    </row>
    <row r="42" spans="1:6" x14ac:dyDescent="0.25">
      <c r="A42" s="15" t="s">
        <v>21</v>
      </c>
      <c r="B42" s="60">
        <v>1528.48</v>
      </c>
      <c r="C42" s="44">
        <v>1528.48</v>
      </c>
      <c r="D42" s="15">
        <v>0</v>
      </c>
    </row>
    <row r="43" spans="1:6" x14ac:dyDescent="0.25">
      <c r="A43" s="15" t="s">
        <v>22</v>
      </c>
      <c r="B43" s="16">
        <v>152.53</v>
      </c>
      <c r="C43" s="15">
        <v>240</v>
      </c>
      <c r="D43" s="15">
        <v>10</v>
      </c>
      <c r="E43" t="s">
        <v>65</v>
      </c>
    </row>
    <row r="44" spans="1:6" x14ac:dyDescent="0.25">
      <c r="A44" s="15" t="s">
        <v>63</v>
      </c>
      <c r="B44" s="16">
        <v>768.76</v>
      </c>
      <c r="C44">
        <v>769</v>
      </c>
      <c r="D44" s="15">
        <v>0</v>
      </c>
    </row>
    <row r="45" spans="1:6" x14ac:dyDescent="0.25">
      <c r="A45" s="15" t="s">
        <v>42</v>
      </c>
      <c r="B45" s="15">
        <v>15</v>
      </c>
      <c r="C45" s="15">
        <v>160</v>
      </c>
      <c r="D45" s="15">
        <v>160</v>
      </c>
      <c r="E45" t="s">
        <v>64</v>
      </c>
    </row>
    <row r="46" spans="1:6" x14ac:dyDescent="0.25">
      <c r="A46" s="15" t="s">
        <v>16</v>
      </c>
      <c r="B46" s="16">
        <v>0</v>
      </c>
      <c r="C46" s="16">
        <v>0</v>
      </c>
      <c r="D46" s="15">
        <v>0</v>
      </c>
    </row>
    <row r="47" spans="1:6" x14ac:dyDescent="0.25">
      <c r="A47" s="37" t="s">
        <v>23</v>
      </c>
      <c r="B47" s="37">
        <f>SUM(B41:B46)</f>
        <v>2464.77</v>
      </c>
      <c r="C47" s="37">
        <f>SUM(C41:C46)</f>
        <v>2697.48</v>
      </c>
      <c r="D47" s="37">
        <f>SUM(D41:D46)</f>
        <v>170</v>
      </c>
    </row>
    <row r="48" spans="1:6" x14ac:dyDescent="0.25">
      <c r="A48" s="59" t="s">
        <v>54</v>
      </c>
      <c r="B48" s="61">
        <f>SUM( B47 - B38)</f>
        <v>-7157.3499999999985</v>
      </c>
      <c r="C48" s="57">
        <f>SUM( C47 - C38)</f>
        <v>-9906.4199999999983</v>
      </c>
      <c r="D48" s="57">
        <f>SUM( D47 - D38)</f>
        <v>-9765.4</v>
      </c>
    </row>
    <row r="50" spans="1:7" x14ac:dyDescent="0.25">
      <c r="A50" s="14" t="s">
        <v>25</v>
      </c>
      <c r="B50" s="14" t="s">
        <v>75</v>
      </c>
      <c r="C50" s="14" t="s">
        <v>62</v>
      </c>
      <c r="D50" s="18" t="s">
        <v>52</v>
      </c>
      <c r="E50" s="47"/>
    </row>
    <row r="51" spans="1:7" ht="70.5" customHeight="1" thickBot="1" x14ac:dyDescent="0.3">
      <c r="A51" s="15" t="s">
        <v>26</v>
      </c>
      <c r="B51" s="62">
        <v>1674</v>
      </c>
      <c r="C51" s="15">
        <v>3588.77</v>
      </c>
      <c r="D51" s="36">
        <v>3515.4</v>
      </c>
      <c r="E51" s="33" t="s">
        <v>78</v>
      </c>
    </row>
    <row r="52" spans="1:7" ht="15.75" thickTop="1" x14ac:dyDescent="0.25">
      <c r="A52" s="15" t="s">
        <v>27</v>
      </c>
      <c r="B52" s="15">
        <v>13.99</v>
      </c>
      <c r="C52" s="15">
        <v>300</v>
      </c>
      <c r="D52" s="19">
        <v>300</v>
      </c>
      <c r="E52" s="33"/>
    </row>
    <row r="53" spans="1:7" x14ac:dyDescent="0.25">
      <c r="A53" s="15" t="s">
        <v>28</v>
      </c>
      <c r="B53" s="15">
        <v>0</v>
      </c>
      <c r="C53" s="15">
        <v>100</v>
      </c>
      <c r="D53" s="19">
        <v>100</v>
      </c>
      <c r="E53" s="49"/>
    </row>
    <row r="54" spans="1:7" x14ac:dyDescent="0.25">
      <c r="A54" s="15"/>
      <c r="B54" s="15">
        <f>SUM(B51:B53)</f>
        <v>1687.99</v>
      </c>
      <c r="C54" s="15">
        <f>SUM(C51:C53)</f>
        <v>3988.77</v>
      </c>
      <c r="D54" s="36">
        <f>SUM(D51:D53)</f>
        <v>3915.4</v>
      </c>
      <c r="E54" s="48"/>
    </row>
    <row r="56" spans="1:7" x14ac:dyDescent="0.25">
      <c r="D56" s="29"/>
      <c r="E56" s="29"/>
    </row>
    <row r="57" spans="1:7" ht="15.75" thickBot="1" x14ac:dyDescent="0.3">
      <c r="A57" s="15" t="s">
        <v>76</v>
      </c>
      <c r="B57" s="15"/>
      <c r="C57" s="66">
        <v>51137.11</v>
      </c>
      <c r="D57" s="32"/>
      <c r="E57" s="32"/>
    </row>
    <row r="58" spans="1:7" ht="15.75" thickTop="1" x14ac:dyDescent="0.25">
      <c r="A58" s="15" t="s">
        <v>29</v>
      </c>
      <c r="B58" s="15"/>
      <c r="C58" s="25">
        <f>SUM(C38 - B38)</f>
        <v>2981.7799999999988</v>
      </c>
      <c r="E58" t="s">
        <v>24</v>
      </c>
    </row>
    <row r="59" spans="1:7" x14ac:dyDescent="0.25">
      <c r="A59" s="15" t="s">
        <v>55</v>
      </c>
      <c r="B59" s="15"/>
      <c r="C59" s="25">
        <f>SUM(C47 - B47)</f>
        <v>232.71000000000004</v>
      </c>
    </row>
    <row r="60" spans="1:7" x14ac:dyDescent="0.25">
      <c r="A60" s="15" t="s">
        <v>72</v>
      </c>
      <c r="B60" s="15"/>
      <c r="C60" s="26">
        <f>SUM(C57-C58 + C59)</f>
        <v>48388.04</v>
      </c>
      <c r="D60" s="58"/>
      <c r="E60" s="32"/>
    </row>
    <row r="62" spans="1:7" ht="21" x14ac:dyDescent="0.35">
      <c r="A62" s="20" t="s">
        <v>30</v>
      </c>
      <c r="D62" s="20"/>
      <c r="E62" s="20"/>
    </row>
    <row r="63" spans="1:7" x14ac:dyDescent="0.25">
      <c r="A63" s="21" t="s">
        <v>33</v>
      </c>
      <c r="B63" s="22">
        <v>10000</v>
      </c>
      <c r="C63" s="23"/>
      <c r="F63" s="42"/>
      <c r="G63" s="24"/>
    </row>
    <row r="64" spans="1:7" ht="27.75" customHeight="1" x14ac:dyDescent="0.25">
      <c r="A64" s="21" t="s">
        <v>31</v>
      </c>
      <c r="B64" s="15"/>
      <c r="F64" s="43"/>
    </row>
    <row r="65" spans="1:10" x14ac:dyDescent="0.25">
      <c r="A65" s="15" t="s">
        <v>32</v>
      </c>
      <c r="B65" s="22">
        <v>14000</v>
      </c>
      <c r="C65" s="23"/>
      <c r="F65" s="42"/>
    </row>
    <row r="66" spans="1:10" x14ac:dyDescent="0.25">
      <c r="A66" s="15" t="s">
        <v>60</v>
      </c>
      <c r="B66" s="22">
        <v>15000</v>
      </c>
      <c r="C66" s="17" t="s">
        <v>24</v>
      </c>
      <c r="F66" s="42"/>
    </row>
    <row r="67" spans="1:10" x14ac:dyDescent="0.25">
      <c r="A67" t="s">
        <v>36</v>
      </c>
      <c r="B67" s="27">
        <v>9041.44</v>
      </c>
      <c r="C67" t="s">
        <v>71</v>
      </c>
    </row>
    <row r="68" spans="1:10" x14ac:dyDescent="0.25">
      <c r="A68" s="21" t="s">
        <v>34</v>
      </c>
      <c r="B68" s="22">
        <f>SUM(B63:B67)</f>
        <v>48041.440000000002</v>
      </c>
    </row>
    <row r="69" spans="1:10" x14ac:dyDescent="0.25">
      <c r="A69" s="21" t="s">
        <v>35</v>
      </c>
      <c r="B69" s="32">
        <f>SUM(C60 - B68)</f>
        <v>346.59999999999854</v>
      </c>
    </row>
    <row r="72" spans="1:10" x14ac:dyDescent="0.25">
      <c r="A72" s="35"/>
    </row>
    <row r="73" spans="1:10" x14ac:dyDescent="0.25">
      <c r="A73" s="41"/>
    </row>
    <row r="74" spans="1:10" x14ac:dyDescent="0.25">
      <c r="A74" s="41"/>
    </row>
    <row r="75" spans="1:10" x14ac:dyDescent="0.25">
      <c r="A75" s="41"/>
      <c r="B75" s="44"/>
      <c r="D75" s="28"/>
      <c r="E75" s="28"/>
      <c r="F75" s="28"/>
      <c r="G75" s="28"/>
    </row>
    <row r="76" spans="1:10" x14ac:dyDescent="0.25">
      <c r="A76" s="41"/>
      <c r="B76" s="44"/>
      <c r="C76" s="28"/>
      <c r="H76" s="28"/>
      <c r="I76" s="28"/>
      <c r="J76" s="28"/>
    </row>
    <row r="77" spans="1:10" x14ac:dyDescent="0.25">
      <c r="A77" s="41"/>
    </row>
    <row r="78" spans="1:10" x14ac:dyDescent="0.25">
      <c r="A78" s="41"/>
    </row>
    <row r="79" spans="1:10" x14ac:dyDescent="0.25">
      <c r="A79" s="41"/>
    </row>
    <row r="80" spans="1:10" x14ac:dyDescent="0.25">
      <c r="A80" s="41"/>
    </row>
    <row r="82" spans="1:10" x14ac:dyDescent="0.25">
      <c r="D82" s="28"/>
      <c r="E82" s="28"/>
      <c r="F82" s="28"/>
      <c r="G82" s="28"/>
    </row>
    <row r="83" spans="1:10" x14ac:dyDescent="0.25">
      <c r="A83" s="41"/>
    </row>
    <row r="85" spans="1:10" x14ac:dyDescent="0.25">
      <c r="B85" s="28"/>
      <c r="C85" s="28"/>
      <c r="D85" s="28"/>
      <c r="E85" s="28"/>
      <c r="F85" s="28"/>
      <c r="G85" s="28"/>
      <c r="H85" s="28"/>
      <c r="I85" s="28"/>
      <c r="J85" s="28"/>
    </row>
  </sheetData>
  <mergeCells count="3">
    <mergeCell ref="A4:A5"/>
    <mergeCell ref="B4:B5"/>
    <mergeCell ref="C4:C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2023_24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Brimpton PC</dc:creator>
  <cp:lastModifiedBy>brimptonpc@outlook.com</cp:lastModifiedBy>
  <cp:lastPrinted>2023-07-27T13:21:10Z</cp:lastPrinted>
  <dcterms:created xsi:type="dcterms:W3CDTF">2020-10-28T11:30:42Z</dcterms:created>
  <dcterms:modified xsi:type="dcterms:W3CDTF">2023-10-26T12:01:44Z</dcterms:modified>
</cp:coreProperties>
</file>